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45621"/>
</workbook>
</file>

<file path=xl/calcChain.xml><?xml version="1.0" encoding="utf-8"?>
<calcChain xmlns="http://schemas.openxmlformats.org/spreadsheetml/2006/main">
  <c r="AF13" i="1" l="1"/>
  <c r="AF12" i="1"/>
  <c r="AF11" i="1"/>
  <c r="AF10" i="1"/>
  <c r="AF9" i="1"/>
  <c r="AF7" i="1"/>
  <c r="AF6" i="1"/>
  <c r="AF5" i="1"/>
  <c r="Z8" i="1"/>
  <c r="T8" i="1"/>
  <c r="N8" i="1"/>
  <c r="H8" i="1"/>
  <c r="B8" i="1"/>
  <c r="AF8" i="1" s="1"/>
  <c r="F13" i="1"/>
  <c r="G13" i="1" s="1"/>
  <c r="L13" i="1"/>
  <c r="M13" i="1" s="1"/>
  <c r="R13" i="1"/>
  <c r="S13" i="1" s="1"/>
  <c r="X13" i="1"/>
  <c r="Y13" i="1"/>
  <c r="AD13" i="1"/>
  <c r="AE13" i="1" s="1"/>
  <c r="AH13" i="1"/>
  <c r="B14" i="1"/>
  <c r="C13" i="1" s="1"/>
  <c r="H14" i="1"/>
  <c r="I13" i="1" s="1"/>
  <c r="D14" i="1"/>
  <c r="E13" i="1" s="1"/>
  <c r="AJ13" i="1" l="1"/>
  <c r="AK13" i="1" s="1"/>
  <c r="AB8" i="1"/>
  <c r="AB14" i="1" s="1"/>
  <c r="AC13" i="1" s="1"/>
  <c r="V8" i="1"/>
  <c r="V14" i="1" s="1"/>
  <c r="W13" i="1" s="1"/>
  <c r="P8" i="1"/>
  <c r="J8" i="1"/>
  <c r="J14" i="1" s="1"/>
  <c r="K13" i="1" s="1"/>
  <c r="D8" i="1"/>
  <c r="F8" i="1" s="1"/>
  <c r="G8" i="1" s="1"/>
  <c r="Z14" i="1"/>
  <c r="AA13" i="1" s="1"/>
  <c r="T14" i="1"/>
  <c r="U13" i="1" s="1"/>
  <c r="N14" i="1"/>
  <c r="O13" i="1" s="1"/>
  <c r="P14" i="1"/>
  <c r="Q13" i="1" s="1"/>
  <c r="AH6" i="1"/>
  <c r="AH7" i="1"/>
  <c r="AH9" i="1"/>
  <c r="AH10" i="1"/>
  <c r="AH11" i="1"/>
  <c r="AH12" i="1"/>
  <c r="AH5" i="1"/>
  <c r="AD12" i="1"/>
  <c r="AE12" i="1" s="1"/>
  <c r="AD11" i="1"/>
  <c r="AE11" i="1" s="1"/>
  <c r="AD10" i="1"/>
  <c r="AE10" i="1" s="1"/>
  <c r="AD9" i="1"/>
  <c r="AE9" i="1" s="1"/>
  <c r="AD7" i="1"/>
  <c r="AE7" i="1" s="1"/>
  <c r="AD6" i="1"/>
  <c r="AE6" i="1" s="1"/>
  <c r="AD5" i="1"/>
  <c r="AE5" i="1" s="1"/>
  <c r="X12" i="1"/>
  <c r="Y12" i="1" s="1"/>
  <c r="X11" i="1"/>
  <c r="Y11" i="1" s="1"/>
  <c r="X10" i="1"/>
  <c r="Y10" i="1" s="1"/>
  <c r="X9" i="1"/>
  <c r="Y9" i="1" s="1"/>
  <c r="X7" i="1"/>
  <c r="Y7" i="1" s="1"/>
  <c r="X6" i="1"/>
  <c r="Y6" i="1" s="1"/>
  <c r="X5" i="1"/>
  <c r="Y5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L12" i="1"/>
  <c r="M12" i="1" s="1"/>
  <c r="L11" i="1"/>
  <c r="M11" i="1" s="1"/>
  <c r="L10" i="1"/>
  <c r="M10" i="1" s="1"/>
  <c r="L9" i="1"/>
  <c r="M9" i="1" s="1"/>
  <c r="L7" i="1"/>
  <c r="M7" i="1" s="1"/>
  <c r="L6" i="1"/>
  <c r="M6" i="1" s="1"/>
  <c r="L5" i="1"/>
  <c r="M5" i="1" s="1"/>
  <c r="F6" i="1"/>
  <c r="G6" i="1" s="1"/>
  <c r="F7" i="1"/>
  <c r="G7" i="1" s="1"/>
  <c r="F9" i="1"/>
  <c r="G9" i="1" s="1"/>
  <c r="F10" i="1"/>
  <c r="G10" i="1" s="1"/>
  <c r="F11" i="1"/>
  <c r="G11" i="1" s="1"/>
  <c r="F12" i="1"/>
  <c r="G12" i="1" s="1"/>
  <c r="F5" i="1"/>
  <c r="G5" i="1" s="1"/>
  <c r="L8" i="1" l="1"/>
  <c r="M8" i="1" s="1"/>
  <c r="AD8" i="1"/>
  <c r="AE8" i="1" s="1"/>
  <c r="X8" i="1"/>
  <c r="Y8" i="1" s="1"/>
  <c r="AF14" i="1"/>
  <c r="AH8" i="1"/>
  <c r="AJ8" i="1" s="1"/>
  <c r="AK8" i="1" s="1"/>
  <c r="AJ6" i="1"/>
  <c r="AK6" i="1" s="1"/>
  <c r="AJ5" i="1"/>
  <c r="AK5" i="1" s="1"/>
  <c r="AJ11" i="1"/>
  <c r="AK11" i="1" s="1"/>
  <c r="AJ9" i="1"/>
  <c r="AK9" i="1" s="1"/>
  <c r="AJ7" i="1"/>
  <c r="AK7" i="1" s="1"/>
  <c r="AJ12" i="1"/>
  <c r="AK12" i="1" s="1"/>
  <c r="AJ10" i="1"/>
  <c r="AK10" i="1" s="1"/>
  <c r="AC14" i="1" l="1"/>
  <c r="AC12" i="1"/>
  <c r="AC10" i="1"/>
  <c r="AC8" i="1"/>
  <c r="AC6" i="1"/>
  <c r="AC11" i="1"/>
  <c r="AC9" i="1"/>
  <c r="AC7" i="1"/>
  <c r="AC5" i="1"/>
  <c r="AD14" i="1"/>
  <c r="AE14" i="1" s="1"/>
  <c r="AA14" i="1"/>
  <c r="AA12" i="1"/>
  <c r="AA10" i="1"/>
  <c r="AA8" i="1"/>
  <c r="AA6" i="1"/>
  <c r="AA11" i="1"/>
  <c r="AA9" i="1"/>
  <c r="AA7" i="1"/>
  <c r="AA5" i="1"/>
  <c r="W14" i="1"/>
  <c r="W11" i="1"/>
  <c r="W9" i="1"/>
  <c r="W7" i="1"/>
  <c r="W5" i="1"/>
  <c r="W12" i="1"/>
  <c r="W10" i="1"/>
  <c r="W8" i="1"/>
  <c r="W6" i="1"/>
  <c r="U14" i="1"/>
  <c r="U10" i="1"/>
  <c r="X14" i="1"/>
  <c r="Y14" i="1" s="1"/>
  <c r="U11" i="1"/>
  <c r="U9" i="1"/>
  <c r="U7" i="1"/>
  <c r="U5" i="1"/>
  <c r="U12" i="1"/>
  <c r="U8" i="1"/>
  <c r="U6" i="1"/>
  <c r="Q14" i="1"/>
  <c r="Q12" i="1"/>
  <c r="Q10" i="1"/>
  <c r="Q8" i="1"/>
  <c r="Q6" i="1"/>
  <c r="Q11" i="1"/>
  <c r="Q9" i="1"/>
  <c r="Q7" i="1"/>
  <c r="Q5" i="1"/>
  <c r="O9" i="1"/>
  <c r="R14" i="1"/>
  <c r="S14" i="1" s="1"/>
  <c r="O14" i="1"/>
  <c r="O12" i="1"/>
  <c r="O10" i="1"/>
  <c r="O8" i="1"/>
  <c r="O6" i="1"/>
  <c r="O11" i="1"/>
  <c r="O7" i="1"/>
  <c r="O5" i="1"/>
  <c r="I14" i="1"/>
  <c r="I12" i="1"/>
  <c r="I10" i="1"/>
  <c r="I8" i="1"/>
  <c r="I6" i="1"/>
  <c r="I11" i="1"/>
  <c r="I9" i="1"/>
  <c r="I7" i="1"/>
  <c r="I5" i="1"/>
  <c r="C14" i="1"/>
  <c r="C12" i="1"/>
  <c r="C10" i="1"/>
  <c r="C8" i="1"/>
  <c r="C6" i="1"/>
  <c r="C9" i="1"/>
  <c r="C7" i="1"/>
  <c r="C11" i="1"/>
  <c r="C5" i="1"/>
  <c r="K11" i="1"/>
  <c r="K10" i="1"/>
  <c r="K8" i="1"/>
  <c r="K9" i="1"/>
  <c r="K14" i="1"/>
  <c r="K6" i="1"/>
  <c r="K12" i="1"/>
  <c r="K7" i="1"/>
  <c r="L14" i="1"/>
  <c r="M14" i="1" s="1"/>
  <c r="K5" i="1"/>
  <c r="E12" i="1"/>
  <c r="E8" i="1"/>
  <c r="E9" i="1"/>
  <c r="E5" i="1"/>
  <c r="E14" i="1"/>
  <c r="E10" i="1"/>
  <c r="E7" i="1"/>
  <c r="E6" i="1"/>
  <c r="F14" i="1"/>
  <c r="G14" i="1" s="1"/>
  <c r="E11" i="1"/>
  <c r="AH14" i="1"/>
  <c r="AJ14" i="1" s="1"/>
  <c r="AK14" i="1" s="1"/>
</calcChain>
</file>

<file path=xl/sharedStrings.xml><?xml version="1.0" encoding="utf-8"?>
<sst xmlns="http://schemas.openxmlformats.org/spreadsheetml/2006/main" count="28" uniqueCount="23">
  <si>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</si>
  <si>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</si>
  <si>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</si>
  <si>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</si>
  <si>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</si>
  <si>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</si>
  <si>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</si>
  <si>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</si>
  <si>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</si>
  <si>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</si>
  <si>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</si>
  <si>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</si>
  <si>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</si>
  <si>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</si>
  <si>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</si>
  <si>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</si>
  <si>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</si>
  <si>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</si>
  <si>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</si>
  <si>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</si>
  <si>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</si>
  <si>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ΑΠΡΙΛΙΟ ΤΟΥ 2013 ΚΑΙ  2014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</si>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</sst>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rgb="FFFF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2" fillId="0" borderId="6" xfId="0" applyFont="1" applyFill="1" applyBorder="1" applyAlignment="1">
      <alignment horizontal="left" wrapText="1"/>
    </xf>
    <xf numFmtId="0" fontId="12" fillId="0" borderId="1" xfId="0" applyFont="1" applyFill="1" applyBorder="1"/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/>
    <xf numFmtId="9" fontId="3" fillId="2" borderId="4" xfId="1" applyFont="1" applyFill="1" applyBorder="1"/>
    <xf numFmtId="1" fontId="3" fillId="2" borderId="4" xfId="1" applyNumberFormat="1" applyFont="1" applyFill="1" applyBorder="1"/>
    <xf numFmtId="9" fontId="3" fillId="2" borderId="4" xfId="0" applyNumberFormat="1" applyFont="1" applyFill="1" applyBorder="1"/>
    <xf numFmtId="9" fontId="3" fillId="3" borderId="4" xfId="1" applyFont="1" applyFill="1" applyBorder="1"/>
    <xf numFmtId="1" fontId="3" fillId="3" borderId="4" xfId="1" applyNumberFormat="1" applyFont="1" applyFill="1" applyBorder="1"/>
    <xf numFmtId="0" fontId="13" fillId="0" borderId="0" xfId="0" applyFont="1"/>
    <xf numFmtId="1" fontId="12" fillId="0" borderId="10" xfId="0" applyNumberFormat="1" applyFont="1" applyFill="1" applyBorder="1"/>
    <xf numFmtId="9" fontId="2" fillId="0" borderId="11" xfId="1" applyFont="1" applyFill="1" applyBorder="1"/>
    <xf numFmtId="1" fontId="2" fillId="0" borderId="11" xfId="1" applyNumberFormat="1" applyFont="1" applyFill="1" applyBorder="1"/>
    <xf numFmtId="9" fontId="2" fillId="0" borderId="12" xfId="1" applyFont="1" applyFill="1" applyBorder="1"/>
    <xf numFmtId="9" fontId="12" fillId="0" borderId="11" xfId="0" applyNumberFormat="1" applyFont="1" applyFill="1" applyBorder="1"/>
    <xf numFmtId="0" fontId="0" fillId="3" borderId="4" xfId="0" applyFill="1" applyBorder="1"/>
    <xf numFmtId="9" fontId="3" fillId="3" borderId="4" xfId="1" applyNumberFormat="1" applyFont="1" applyFill="1" applyBorder="1"/>
    <xf numFmtId="9" fontId="3" fillId="3" borderId="4" xfId="0" applyNumberFormat="1" applyFont="1" applyFill="1" applyBorder="1"/>
    <xf numFmtId="9" fontId="2" fillId="3" borderId="4" xfId="1" applyFont="1" applyFill="1" applyBorder="1"/>
    <xf numFmtId="1" fontId="2" fillId="3" borderId="4" xfId="1" applyNumberFormat="1" applyFont="1" applyFill="1" applyBorder="1"/>
    <xf numFmtId="9" fontId="2" fillId="3" borderId="4" xfId="0" applyNumberFormat="1" applyFont="1" applyFill="1" applyBorder="1"/>
    <xf numFmtId="0" fontId="0" fillId="0" borderId="4" xfId="0" applyBorder="1"/>
    <xf numFmtId="9" fontId="3" fillId="0" borderId="5" xfId="1" applyFont="1" applyFill="1" applyBorder="1"/>
    <xf numFmtId="9" fontId="3" fillId="2" borderId="5" xfId="1" applyFont="1" applyFill="1" applyBorder="1"/>
    <xf numFmtId="9" fontId="2" fillId="0" borderId="5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tabSelected="1" zoomScale="80" zoomScaleNormal="80" workbookViewId="0">
      <selection activeCell="V20" sqref="V20"/>
    </sheetView>
  </sheetViews>
  <sheetFormatPr defaultRowHeight="15" x14ac:dyDescent="0.25"/>
  <cols>
    <col min="1" max="1" width="18.42578125" customWidth="1"/>
    <col min="2" max="2" width="7.28515625" style="12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12" customWidth="1"/>
    <col min="9" max="9" width="6.140625" customWidth="1"/>
    <col min="10" max="10" width="6.42578125" customWidth="1"/>
    <col min="11" max="11" width="7.140625" customWidth="1"/>
    <col min="12" max="12" width="6.85546875" customWidth="1"/>
    <col min="13" max="13" width="7.28515625" customWidth="1"/>
    <col min="14" max="14" width="7.140625" style="12" customWidth="1"/>
    <col min="15" max="15" width="6.5703125" bestFit="1" customWidth="1"/>
    <col min="16" max="16" width="7.140625" customWidth="1"/>
    <col min="17" max="17" width="6" customWidth="1"/>
    <col min="18" max="18" width="5" customWidth="1"/>
    <col min="19" max="19" width="7.28515625" customWidth="1"/>
    <col min="20" max="20" width="7.42578125" style="12" customWidth="1"/>
    <col min="21" max="21" width="6.5703125" customWidth="1"/>
    <col min="22" max="22" width="8.28515625" customWidth="1"/>
    <col min="23" max="23" width="6.5703125" customWidth="1"/>
    <col min="24" max="24" width="7.42578125" customWidth="1"/>
    <col min="25" max="25" width="7.85546875" customWidth="1"/>
    <col min="26" max="26" width="6.28515625" style="12" customWidth="1"/>
    <col min="27" max="27" width="6.7109375" customWidth="1"/>
    <col min="28" max="28" width="7.42578125" customWidth="1"/>
    <col min="29" max="29" width="6.7109375" customWidth="1"/>
    <col min="30" max="30" width="5.140625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5" width="6.7109375" customWidth="1"/>
    <col min="36" max="36" width="6.85546875" customWidth="1"/>
    <col min="37" max="37" width="7.85546875" customWidth="1"/>
  </cols>
  <sheetData>
    <row r="1" spans="1:37" x14ac:dyDescent="0.2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 x14ac:dyDescent="0.3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 x14ac:dyDescent="0.3">
      <c r="A3" s="2"/>
      <c r="B3" s="39" t="s">
        <v>0</v>
      </c>
      <c r="C3" s="40"/>
      <c r="D3" s="40"/>
      <c r="E3" s="40"/>
      <c r="F3" s="40"/>
      <c r="G3" s="41"/>
      <c r="H3" s="39" t="s">
        <v>20</v>
      </c>
      <c r="I3" s="40"/>
      <c r="J3" s="40"/>
      <c r="K3" s="40"/>
      <c r="L3" s="40"/>
      <c r="M3" s="41"/>
      <c r="N3" s="39" t="s">
        <v>17</v>
      </c>
      <c r="O3" s="40"/>
      <c r="P3" s="40"/>
      <c r="Q3" s="40"/>
      <c r="R3" s="40"/>
      <c r="S3" s="41"/>
      <c r="T3" s="39" t="s">
        <v>1</v>
      </c>
      <c r="U3" s="40"/>
      <c r="V3" s="40"/>
      <c r="W3" s="40"/>
      <c r="X3" s="40"/>
      <c r="Y3" s="41"/>
      <c r="Z3" s="39" t="s">
        <v>2</v>
      </c>
      <c r="AA3" s="40"/>
      <c r="AB3" s="40"/>
      <c r="AC3" s="40"/>
      <c r="AD3" s="40"/>
      <c r="AE3" s="41"/>
      <c r="AF3" s="39" t="s">
        <v>3</v>
      </c>
      <c r="AG3" s="40"/>
      <c r="AH3" s="40"/>
      <c r="AI3" s="40"/>
      <c r="AJ3" s="40"/>
      <c r="AK3" s="41"/>
    </row>
    <row r="4" spans="1:37" x14ac:dyDescent="0.25">
      <c r="A4" s="5"/>
      <c r="B4" s="42">
        <v>2014</v>
      </c>
      <c r="C4" s="42"/>
      <c r="D4" s="42">
        <v>2015</v>
      </c>
      <c r="E4" s="42"/>
      <c r="F4" s="42" t="s">
        <v>4</v>
      </c>
      <c r="G4" s="43"/>
      <c r="H4" s="42">
        <v>2014</v>
      </c>
      <c r="I4" s="42"/>
      <c r="J4" s="42">
        <v>2015</v>
      </c>
      <c r="K4" s="42"/>
      <c r="L4" s="42" t="s">
        <v>4</v>
      </c>
      <c r="M4" s="43"/>
      <c r="N4" s="42">
        <v>2014</v>
      </c>
      <c r="O4" s="42"/>
      <c r="P4" s="42">
        <v>2015</v>
      </c>
      <c r="Q4" s="42"/>
      <c r="R4" s="42" t="s">
        <v>4</v>
      </c>
      <c r="S4" s="43"/>
      <c r="T4" s="42">
        <v>2014</v>
      </c>
      <c r="U4" s="42"/>
      <c r="V4" s="42">
        <v>2015</v>
      </c>
      <c r="W4" s="42"/>
      <c r="X4" s="42" t="s">
        <v>4</v>
      </c>
      <c r="Y4" s="43"/>
      <c r="Z4" s="42">
        <v>2014</v>
      </c>
      <c r="AA4" s="42"/>
      <c r="AB4" s="42">
        <v>2015</v>
      </c>
      <c r="AC4" s="42"/>
      <c r="AD4" s="42" t="s">
        <v>4</v>
      </c>
      <c r="AE4" s="43"/>
      <c r="AF4" s="42">
        <v>2014</v>
      </c>
      <c r="AG4" s="42"/>
      <c r="AH4" s="42">
        <v>2015</v>
      </c>
      <c r="AI4" s="42"/>
      <c r="AJ4" s="42" t="s">
        <v>4</v>
      </c>
      <c r="AK4" s="43"/>
    </row>
    <row r="5" spans="1:37" ht="26.25" customHeight="1" x14ac:dyDescent="0.25">
      <c r="A5" s="9" t="s">
        <v>8</v>
      </c>
      <c r="B5" s="35">
        <v>13501</v>
      </c>
      <c r="C5" s="21">
        <f>B5/B14</f>
        <v>0.84254867698452318</v>
      </c>
      <c r="D5" s="35">
        <v>11428</v>
      </c>
      <c r="E5" s="21">
        <f>D5/D14</f>
        <v>0.84023233585765755</v>
      </c>
      <c r="F5" s="22">
        <f>D5-B5</f>
        <v>-2073</v>
      </c>
      <c r="G5" s="21">
        <f>F5/B5</f>
        <v>-0.15354418191245092</v>
      </c>
      <c r="H5" s="35">
        <v>7242</v>
      </c>
      <c r="I5" s="21">
        <f>H5/H14</f>
        <v>0.80421987784564131</v>
      </c>
      <c r="J5" s="35">
        <v>6756</v>
      </c>
      <c r="K5" s="21">
        <f>J5/J14</f>
        <v>0.79782711384034011</v>
      </c>
      <c r="L5" s="22">
        <f>J5-H5</f>
        <v>-486</v>
      </c>
      <c r="M5" s="21">
        <f>L5/H5</f>
        <v>-6.7108533554266783E-2</v>
      </c>
      <c r="N5" s="35">
        <v>2302</v>
      </c>
      <c r="O5" s="21">
        <f>N5/N14</f>
        <v>0.70118793786171185</v>
      </c>
      <c r="P5" s="35">
        <v>2297</v>
      </c>
      <c r="Q5" s="21">
        <f>P5/P14</f>
        <v>0.6914509331727875</v>
      </c>
      <c r="R5" s="22">
        <f>P5-N5</f>
        <v>-5</v>
      </c>
      <c r="S5" s="21">
        <f>R5/N5</f>
        <v>-2.1720243266724589E-3</v>
      </c>
      <c r="T5" s="35">
        <v>10531</v>
      </c>
      <c r="U5" s="21">
        <f>T5/T14</f>
        <v>0.81857753595025262</v>
      </c>
      <c r="V5" s="35">
        <v>9445</v>
      </c>
      <c r="W5" s="21">
        <f>V5/V14</f>
        <v>0.79879905277401897</v>
      </c>
      <c r="X5" s="22">
        <f>V5-T5</f>
        <v>-1086</v>
      </c>
      <c r="Y5" s="21">
        <f>X5/T5</f>
        <v>-0.10312410977115184</v>
      </c>
      <c r="Z5" s="35">
        <v>3590</v>
      </c>
      <c r="AA5" s="21">
        <f>Z5/Z14</f>
        <v>0.64325389715104819</v>
      </c>
      <c r="AB5" s="35">
        <v>3251</v>
      </c>
      <c r="AC5" s="21">
        <f>AB5/AB14</f>
        <v>0.60925787106446772</v>
      </c>
      <c r="AD5" s="22">
        <f>AB5-Z5</f>
        <v>-339</v>
      </c>
      <c r="AE5" s="21">
        <f>AD5/Z5</f>
        <v>-9.4428969359331483E-2</v>
      </c>
      <c r="AF5" s="22">
        <f>B5+H5+N5+T5+Z5</f>
        <v>37166</v>
      </c>
      <c r="AG5" s="21">
        <v>0.73335251798561152</v>
      </c>
      <c r="AH5" s="22">
        <f>D5+J5+P5+V5+AB5</f>
        <v>33177</v>
      </c>
      <c r="AI5" s="30">
        <v>0.79881131908099001</v>
      </c>
      <c r="AJ5" s="22">
        <f>AH5-AF5</f>
        <v>-3989</v>
      </c>
      <c r="AK5" s="36">
        <f>AJ5/AF5</f>
        <v>-0.10732927944895873</v>
      </c>
    </row>
    <row r="6" spans="1:37" ht="26.25" customHeight="1" x14ac:dyDescent="0.25">
      <c r="A6" s="10" t="s">
        <v>6</v>
      </c>
      <c r="B6" s="35">
        <v>1383</v>
      </c>
      <c r="C6" s="21">
        <f>B6/B14</f>
        <v>8.6308037943085378E-2</v>
      </c>
      <c r="D6" s="35">
        <v>1104</v>
      </c>
      <c r="E6" s="21">
        <f>D6/D14</f>
        <v>8.1170502168958159E-2</v>
      </c>
      <c r="F6" s="22">
        <f t="shared" ref="F6:F14" si="0">D6-B6</f>
        <v>-279</v>
      </c>
      <c r="G6" s="21">
        <f t="shared" ref="G6:G14" si="1">F6/B6</f>
        <v>-0.2017353579175705</v>
      </c>
      <c r="H6" s="35">
        <v>1070</v>
      </c>
      <c r="I6" s="21">
        <f>H6/H14</f>
        <v>0.11882287617990006</v>
      </c>
      <c r="J6" s="35">
        <v>1033</v>
      </c>
      <c r="K6" s="21">
        <f>J6/J14</f>
        <v>0.12198866320264526</v>
      </c>
      <c r="L6" s="22">
        <f t="shared" ref="L6:L14" si="2">J6-H6</f>
        <v>-37</v>
      </c>
      <c r="M6" s="21">
        <f t="shared" ref="M6:M14" si="3">L6/H6</f>
        <v>-3.4579439252336447E-2</v>
      </c>
      <c r="N6" s="35">
        <v>806</v>
      </c>
      <c r="O6" s="21">
        <f>N6/N14</f>
        <v>0.24550715808711546</v>
      </c>
      <c r="P6" s="35">
        <v>841</v>
      </c>
      <c r="Q6" s="21">
        <f>P6/P14</f>
        <v>0.25316074653823001</v>
      </c>
      <c r="R6" s="22">
        <f t="shared" ref="R6:R14" si="4">P6-N6</f>
        <v>35</v>
      </c>
      <c r="S6" s="21">
        <f t="shared" ref="S6:S14" si="5">R6/N6</f>
        <v>4.3424317617866005E-2</v>
      </c>
      <c r="T6" s="35">
        <v>1551</v>
      </c>
      <c r="U6" s="21">
        <f>T6/T14</f>
        <v>0.12055965798678585</v>
      </c>
      <c r="V6" s="35">
        <v>1442</v>
      </c>
      <c r="W6" s="21">
        <f>V6/V14</f>
        <v>0.1219553450608931</v>
      </c>
      <c r="X6" s="22">
        <f t="shared" ref="X6:X14" si="6">V6-T6</f>
        <v>-109</v>
      </c>
      <c r="Y6" s="21">
        <f t="shared" ref="Y6:Y14" si="7">X6/T6</f>
        <v>-7.0277240490006443E-2</v>
      </c>
      <c r="Z6" s="35">
        <v>1039</v>
      </c>
      <c r="AA6" s="21">
        <f>Z6/Z14</f>
        <v>0.18616735352087441</v>
      </c>
      <c r="AB6" s="35">
        <v>975</v>
      </c>
      <c r="AC6" s="21">
        <f>AB6/AB14</f>
        <v>0.18272113943028487</v>
      </c>
      <c r="AD6" s="22">
        <f t="shared" ref="AD6:AD14" si="8">AB6-Z6</f>
        <v>-64</v>
      </c>
      <c r="AE6" s="21">
        <f t="shared" ref="AE6:AE14" si="9">AD6/Z6</f>
        <v>-6.1597690086621755E-2</v>
      </c>
      <c r="AF6" s="22">
        <f t="shared" ref="AF6:AH13" si="10">B6+H6+N6+T6+Z6</f>
        <v>5849</v>
      </c>
      <c r="AG6" s="31">
        <v>0.16535251798561151</v>
      </c>
      <c r="AH6" s="22">
        <f t="shared" si="10"/>
        <v>5395</v>
      </c>
      <c r="AI6" s="31">
        <v>0.12217244744078773</v>
      </c>
      <c r="AJ6" s="22">
        <f t="shared" ref="AJ6:AJ14" si="11">AH6-AF6</f>
        <v>-454</v>
      </c>
      <c r="AK6" s="36">
        <f t="shared" ref="AK6:AK14" si="12">AJ6/AF6</f>
        <v>-7.7620106001025813E-2</v>
      </c>
    </row>
    <row r="7" spans="1:37" ht="18" customHeight="1" x14ac:dyDescent="0.25">
      <c r="A7" s="10" t="s">
        <v>7</v>
      </c>
      <c r="B7" s="35">
        <v>522</v>
      </c>
      <c r="C7" s="21">
        <f>B7/B14</f>
        <v>3.2576135796305541E-2</v>
      </c>
      <c r="D7" s="35">
        <v>509</v>
      </c>
      <c r="E7" s="21">
        <f>D7/D14</f>
        <v>3.7423718844202633E-2</v>
      </c>
      <c r="F7" s="22">
        <f t="shared" si="0"/>
        <v>-13</v>
      </c>
      <c r="G7" s="21">
        <f t="shared" si="1"/>
        <v>-2.4904214559386972E-2</v>
      </c>
      <c r="H7" s="35">
        <v>217</v>
      </c>
      <c r="I7" s="21">
        <f>H7/H14</f>
        <v>2.4097723486951692E-2</v>
      </c>
      <c r="J7" s="35">
        <v>214</v>
      </c>
      <c r="K7" s="21">
        <f>J7/J14</f>
        <v>2.5271610769957487E-2</v>
      </c>
      <c r="L7" s="22">
        <f t="shared" si="2"/>
        <v>-3</v>
      </c>
      <c r="M7" s="21">
        <f t="shared" si="3"/>
        <v>-1.3824884792626729E-2</v>
      </c>
      <c r="N7" s="35">
        <v>36</v>
      </c>
      <c r="O7" s="21">
        <f>N7/N14</f>
        <v>1.0965580261955529E-2</v>
      </c>
      <c r="P7" s="35">
        <v>53</v>
      </c>
      <c r="Q7" s="21">
        <f>P7/P14</f>
        <v>1.5954244431065624E-2</v>
      </c>
      <c r="R7" s="22">
        <f t="shared" si="4"/>
        <v>17</v>
      </c>
      <c r="S7" s="21">
        <f t="shared" si="5"/>
        <v>0.47222222222222221</v>
      </c>
      <c r="T7" s="35">
        <v>239</v>
      </c>
      <c r="U7" s="21">
        <f>T7/T14</f>
        <v>1.8577535950252622E-2</v>
      </c>
      <c r="V7" s="35">
        <v>262</v>
      </c>
      <c r="W7" s="21">
        <f>V7/V14</f>
        <v>2.215832205683356E-2</v>
      </c>
      <c r="X7" s="22">
        <f t="shared" si="6"/>
        <v>23</v>
      </c>
      <c r="Y7" s="21">
        <f t="shared" si="7"/>
        <v>9.6234309623430964E-2</v>
      </c>
      <c r="Z7" s="35">
        <v>652</v>
      </c>
      <c r="AA7" s="21">
        <f>Z7/Z14</f>
        <v>0.11682494176670848</v>
      </c>
      <c r="AB7" s="35">
        <v>644</v>
      </c>
      <c r="AC7" s="21">
        <f>AB7/AB14</f>
        <v>0.1206896551724138</v>
      </c>
      <c r="AD7" s="22">
        <f t="shared" si="8"/>
        <v>-8</v>
      </c>
      <c r="AE7" s="21">
        <f t="shared" si="9"/>
        <v>-1.2269938650306749E-2</v>
      </c>
      <c r="AF7" s="22">
        <f t="shared" si="10"/>
        <v>1666</v>
      </c>
      <c r="AG7" s="31">
        <v>3.8561151079136692E-2</v>
      </c>
      <c r="AH7" s="22">
        <f t="shared" si="10"/>
        <v>1682</v>
      </c>
      <c r="AI7" s="31">
        <v>3.4041515124634082E-2</v>
      </c>
      <c r="AJ7" s="22">
        <f t="shared" si="11"/>
        <v>16</v>
      </c>
      <c r="AK7" s="36">
        <f t="shared" si="12"/>
        <v>9.6038415366146452E-3</v>
      </c>
    </row>
    <row r="8" spans="1:37" ht="29.25" customHeight="1" x14ac:dyDescent="0.25">
      <c r="A8" s="16" t="s">
        <v>13</v>
      </c>
      <c r="B8" s="17">
        <f>SUM(B6,B7)</f>
        <v>1905</v>
      </c>
      <c r="C8" s="18">
        <f>B8/B14</f>
        <v>0.11888417373939092</v>
      </c>
      <c r="D8" s="17">
        <f>SUM(D6,D7)</f>
        <v>1613</v>
      </c>
      <c r="E8" s="18">
        <f>D8/D14</f>
        <v>0.11859422101316079</v>
      </c>
      <c r="F8" s="19">
        <f t="shared" si="0"/>
        <v>-292</v>
      </c>
      <c r="G8" s="18">
        <f t="shared" si="1"/>
        <v>-0.15328083989501312</v>
      </c>
      <c r="H8" s="17">
        <f>SUM(H6,H7)</f>
        <v>1287</v>
      </c>
      <c r="I8" s="18">
        <f>H8/H14</f>
        <v>0.14292059966685175</v>
      </c>
      <c r="J8" s="17">
        <f>SUM(J6,J7)</f>
        <v>1247</v>
      </c>
      <c r="K8" s="18">
        <f>J8/J14</f>
        <v>0.14726027397260275</v>
      </c>
      <c r="L8" s="19">
        <f t="shared" si="2"/>
        <v>-40</v>
      </c>
      <c r="M8" s="18">
        <f t="shared" si="3"/>
        <v>-3.108003108003108E-2</v>
      </c>
      <c r="N8" s="17">
        <f>SUM(N6,N7)</f>
        <v>842</v>
      </c>
      <c r="O8" s="18">
        <f>N8/N14</f>
        <v>0.25647273834907097</v>
      </c>
      <c r="P8" s="17">
        <f>SUM(P6,P7)</f>
        <v>894</v>
      </c>
      <c r="Q8" s="18">
        <f>P8/P14</f>
        <v>0.26911499096929559</v>
      </c>
      <c r="R8" s="19">
        <f t="shared" si="4"/>
        <v>52</v>
      </c>
      <c r="S8" s="18">
        <f t="shared" si="5"/>
        <v>6.1757719714964368E-2</v>
      </c>
      <c r="T8" s="17">
        <f>SUM(T6,T7)</f>
        <v>1790</v>
      </c>
      <c r="U8" s="18">
        <f>T8/T14</f>
        <v>0.13913719393703847</v>
      </c>
      <c r="V8" s="17">
        <f>SUM(V6,V7)</f>
        <v>1704</v>
      </c>
      <c r="W8" s="18">
        <f>V8/V14</f>
        <v>0.14411366711772666</v>
      </c>
      <c r="X8" s="19">
        <f t="shared" si="6"/>
        <v>-86</v>
      </c>
      <c r="Y8" s="18">
        <f t="shared" si="7"/>
        <v>-4.8044692737430165E-2</v>
      </c>
      <c r="Z8" s="17">
        <f>SUM(Z6,Z7)</f>
        <v>1691</v>
      </c>
      <c r="AA8" s="18">
        <f>Z8/Z14</f>
        <v>0.30299229528758287</v>
      </c>
      <c r="AB8" s="17">
        <f>SUM(AB6,AB7)</f>
        <v>1619</v>
      </c>
      <c r="AC8" s="18">
        <f>AB8/AB14</f>
        <v>0.30341079460269865</v>
      </c>
      <c r="AD8" s="19">
        <f t="shared" si="8"/>
        <v>-72</v>
      </c>
      <c r="AE8" s="18">
        <f t="shared" si="9"/>
        <v>-4.2578356002365467E-2</v>
      </c>
      <c r="AF8" s="19">
        <f t="shared" si="10"/>
        <v>7515</v>
      </c>
      <c r="AG8" s="20">
        <v>0.2039136690647482</v>
      </c>
      <c r="AH8" s="19">
        <f t="shared" si="10"/>
        <v>7077</v>
      </c>
      <c r="AI8" s="20">
        <v>0.1562139625654218</v>
      </c>
      <c r="AJ8" s="19">
        <f t="shared" si="11"/>
        <v>-438</v>
      </c>
      <c r="AK8" s="37">
        <f t="shared" si="12"/>
        <v>-5.8283433133732535E-2</v>
      </c>
    </row>
    <row r="9" spans="1:37" ht="17.25" customHeight="1" x14ac:dyDescent="0.25">
      <c r="A9" s="9" t="s">
        <v>9</v>
      </c>
      <c r="B9" s="35">
        <v>104</v>
      </c>
      <c r="C9" s="21">
        <f>B9/B14</f>
        <v>6.4902646030953566E-3</v>
      </c>
      <c r="D9" s="35">
        <v>53</v>
      </c>
      <c r="E9" s="21">
        <f>D9/D14</f>
        <v>3.8967722961546947E-3</v>
      </c>
      <c r="F9" s="22">
        <f t="shared" si="0"/>
        <v>-51</v>
      </c>
      <c r="G9" s="21">
        <f t="shared" si="1"/>
        <v>-0.49038461538461536</v>
      </c>
      <c r="H9" s="35">
        <v>55</v>
      </c>
      <c r="I9" s="21">
        <f>H9/H14</f>
        <v>6.1077179344808438E-3</v>
      </c>
      <c r="J9" s="35">
        <v>56</v>
      </c>
      <c r="K9" s="21">
        <f>J9/J14</f>
        <v>6.6131317902692489E-3</v>
      </c>
      <c r="L9" s="22">
        <f t="shared" si="2"/>
        <v>1</v>
      </c>
      <c r="M9" s="21">
        <f t="shared" si="3"/>
        <v>1.8181818181818181E-2</v>
      </c>
      <c r="N9" s="35">
        <v>35</v>
      </c>
      <c r="O9" s="21">
        <f>N9/N14</f>
        <v>1.0660980810234541E-2</v>
      </c>
      <c r="P9" s="35">
        <v>17</v>
      </c>
      <c r="Q9" s="21">
        <f>P9/P14</f>
        <v>5.1173991571342569E-3</v>
      </c>
      <c r="R9" s="22">
        <f t="shared" si="4"/>
        <v>-18</v>
      </c>
      <c r="S9" s="21">
        <f t="shared" si="5"/>
        <v>-0.51428571428571423</v>
      </c>
      <c r="T9" s="35">
        <v>40</v>
      </c>
      <c r="U9" s="21">
        <f>T9/T14</f>
        <v>3.1092110376991838E-3</v>
      </c>
      <c r="V9" s="35">
        <v>43</v>
      </c>
      <c r="W9" s="21">
        <f>V9/V14</f>
        <v>3.6366711772665766E-3</v>
      </c>
      <c r="X9" s="22">
        <f t="shared" si="6"/>
        <v>3</v>
      </c>
      <c r="Y9" s="21">
        <f t="shared" si="7"/>
        <v>7.4999999999999997E-2</v>
      </c>
      <c r="Z9" s="35">
        <v>45</v>
      </c>
      <c r="AA9" s="21">
        <f>Z9/Z14</f>
        <v>8.0630711342053393E-3</v>
      </c>
      <c r="AB9" s="35">
        <v>46</v>
      </c>
      <c r="AC9" s="21">
        <f>AB9/AB14</f>
        <v>8.6206896551724137E-3</v>
      </c>
      <c r="AD9" s="22">
        <f t="shared" si="8"/>
        <v>1</v>
      </c>
      <c r="AE9" s="21">
        <f t="shared" si="9"/>
        <v>2.2222222222222223E-2</v>
      </c>
      <c r="AF9" s="22">
        <f t="shared" si="10"/>
        <v>279</v>
      </c>
      <c r="AG9" s="31">
        <v>1.4647482014388489E-2</v>
      </c>
      <c r="AH9" s="22">
        <f t="shared" si="10"/>
        <v>215</v>
      </c>
      <c r="AI9" s="31">
        <v>8.6268074159496135E-3</v>
      </c>
      <c r="AJ9" s="22">
        <f t="shared" si="11"/>
        <v>-64</v>
      </c>
      <c r="AK9" s="36">
        <f t="shared" si="12"/>
        <v>-0.22939068100358423</v>
      </c>
    </row>
    <row r="10" spans="1:37" ht="15.75" customHeight="1" x14ac:dyDescent="0.25">
      <c r="A10" s="9" t="s">
        <v>10</v>
      </c>
      <c r="B10" s="35">
        <v>483</v>
      </c>
      <c r="C10" s="21">
        <f>B10/B14</f>
        <v>3.0142286570144783E-2</v>
      </c>
      <c r="D10" s="35">
        <v>463</v>
      </c>
      <c r="E10" s="21">
        <f>D10/D14</f>
        <v>3.4041614587162705E-2</v>
      </c>
      <c r="F10" s="22">
        <f t="shared" si="0"/>
        <v>-20</v>
      </c>
      <c r="G10" s="21">
        <f t="shared" si="1"/>
        <v>-4.1407867494824016E-2</v>
      </c>
      <c r="H10" s="35">
        <v>362</v>
      </c>
      <c r="I10" s="21">
        <f>H10/H14</f>
        <v>4.0199888950583011E-2</v>
      </c>
      <c r="J10" s="35">
        <v>344</v>
      </c>
      <c r="K10" s="21">
        <f>J10/J14</f>
        <v>4.0623523854511102E-2</v>
      </c>
      <c r="L10" s="22">
        <f t="shared" si="2"/>
        <v>-18</v>
      </c>
      <c r="M10" s="21">
        <f t="shared" si="3"/>
        <v>-4.9723756906077346E-2</v>
      </c>
      <c r="N10" s="35">
        <v>100</v>
      </c>
      <c r="O10" s="21">
        <f>N10/N14</f>
        <v>3.0459945172098692E-2</v>
      </c>
      <c r="P10" s="35">
        <v>106</v>
      </c>
      <c r="Q10" s="21">
        <f>P10/P14</f>
        <v>3.1908488862131247E-2</v>
      </c>
      <c r="R10" s="22">
        <f t="shared" si="4"/>
        <v>6</v>
      </c>
      <c r="S10" s="21">
        <f t="shared" si="5"/>
        <v>0.06</v>
      </c>
      <c r="T10" s="35">
        <v>402</v>
      </c>
      <c r="U10" s="21">
        <f>T10/T14</f>
        <v>3.1247570928876797E-2</v>
      </c>
      <c r="V10" s="35">
        <v>453</v>
      </c>
      <c r="W10" s="21">
        <f>V10/V14</f>
        <v>3.8311907983761842E-2</v>
      </c>
      <c r="X10" s="22">
        <f t="shared" si="6"/>
        <v>51</v>
      </c>
      <c r="Y10" s="21">
        <f t="shared" si="7"/>
        <v>0.12686567164179105</v>
      </c>
      <c r="Z10" s="35">
        <v>213</v>
      </c>
      <c r="AA10" s="21">
        <f>Z10/Z14</f>
        <v>3.8165203368571939E-2</v>
      </c>
      <c r="AB10" s="35">
        <v>223</v>
      </c>
      <c r="AC10" s="21">
        <f>AB10/AB14</f>
        <v>4.1791604197901053E-2</v>
      </c>
      <c r="AD10" s="22">
        <f t="shared" si="8"/>
        <v>10</v>
      </c>
      <c r="AE10" s="21">
        <f t="shared" si="9"/>
        <v>4.6948356807511735E-2</v>
      </c>
      <c r="AF10" s="22">
        <f t="shared" si="10"/>
        <v>1560</v>
      </c>
      <c r="AG10" s="31">
        <v>3.5741007194244605E-2</v>
      </c>
      <c r="AH10" s="22">
        <f t="shared" si="10"/>
        <v>1589</v>
      </c>
      <c r="AI10" s="31">
        <v>3.1956888139803068E-2</v>
      </c>
      <c r="AJ10" s="22">
        <f t="shared" si="11"/>
        <v>29</v>
      </c>
      <c r="AK10" s="36">
        <f t="shared" si="12"/>
        <v>1.858974358974359E-2</v>
      </c>
    </row>
    <row r="11" spans="1:37" ht="52.5" customHeight="1" x14ac:dyDescent="0.25">
      <c r="A11" s="9" t="s">
        <v>11</v>
      </c>
      <c r="B11" s="35">
        <v>6</v>
      </c>
      <c r="C11" s="21">
        <f>B11/B14</f>
        <v>3.7443834248627057E-4</v>
      </c>
      <c r="D11" s="35">
        <v>16</v>
      </c>
      <c r="E11" s="21">
        <f>D11/D14</f>
        <v>1.1763840894051909E-3</v>
      </c>
      <c r="F11" s="22">
        <f t="shared" si="0"/>
        <v>10</v>
      </c>
      <c r="G11" s="21">
        <f t="shared" si="1"/>
        <v>1.6666666666666667</v>
      </c>
      <c r="H11" s="35">
        <v>42</v>
      </c>
      <c r="I11" s="21">
        <f>H11/H14</f>
        <v>4.6640755136035539E-3</v>
      </c>
      <c r="J11" s="35">
        <v>42</v>
      </c>
      <c r="K11" s="21">
        <f>J11/J14</f>
        <v>4.9598488427019371E-3</v>
      </c>
      <c r="L11" s="22">
        <f t="shared" si="2"/>
        <v>0</v>
      </c>
      <c r="M11" s="21">
        <f t="shared" si="3"/>
        <v>0</v>
      </c>
      <c r="N11" s="35">
        <v>4</v>
      </c>
      <c r="O11" s="21">
        <f>N11/N14</f>
        <v>1.2183978068839476E-3</v>
      </c>
      <c r="P11" s="35">
        <v>7</v>
      </c>
      <c r="Q11" s="21">
        <f>P11/P14</f>
        <v>2.107164358819988E-3</v>
      </c>
      <c r="R11" s="22">
        <f t="shared" si="4"/>
        <v>3</v>
      </c>
      <c r="S11" s="21">
        <f t="shared" si="5"/>
        <v>0.75</v>
      </c>
      <c r="T11" s="35">
        <v>34</v>
      </c>
      <c r="U11" s="21">
        <f>T11/T14</f>
        <v>2.6428293820443061E-3</v>
      </c>
      <c r="V11" s="35">
        <v>108</v>
      </c>
      <c r="W11" s="21">
        <f>V11/V14</f>
        <v>9.1339648173207038E-3</v>
      </c>
      <c r="X11" s="22">
        <f t="shared" si="6"/>
        <v>74</v>
      </c>
      <c r="Y11" s="21">
        <f t="shared" si="7"/>
        <v>2.1764705882352939</v>
      </c>
      <c r="Z11" s="35">
        <v>31</v>
      </c>
      <c r="AA11" s="21">
        <f>Z11/Z14</f>
        <v>5.5545601146747897E-3</v>
      </c>
      <c r="AB11" s="35">
        <v>182</v>
      </c>
      <c r="AC11" s="21">
        <f>AB11/AB14</f>
        <v>3.4107946026986503E-2</v>
      </c>
      <c r="AD11" s="22">
        <f t="shared" si="8"/>
        <v>151</v>
      </c>
      <c r="AE11" s="21">
        <f t="shared" si="9"/>
        <v>4.870967741935484</v>
      </c>
      <c r="AF11" s="22">
        <f t="shared" si="10"/>
        <v>117</v>
      </c>
      <c r="AG11" s="31">
        <v>8.4892086330935253E-3</v>
      </c>
      <c r="AH11" s="22">
        <f t="shared" si="10"/>
        <v>355</v>
      </c>
      <c r="AI11" s="31">
        <v>1.7519737425707442E-3</v>
      </c>
      <c r="AJ11" s="22">
        <f t="shared" si="11"/>
        <v>238</v>
      </c>
      <c r="AK11" s="36">
        <f t="shared" si="12"/>
        <v>2.0341880341880341</v>
      </c>
    </row>
    <row r="12" spans="1:37" ht="46.5" customHeight="1" x14ac:dyDescent="0.25">
      <c r="A12" s="9" t="s">
        <v>12</v>
      </c>
      <c r="B12" s="35">
        <v>25</v>
      </c>
      <c r="C12" s="21">
        <f>B12/B14</f>
        <v>1.5601597603594607E-3</v>
      </c>
      <c r="D12" s="35">
        <v>28</v>
      </c>
      <c r="E12" s="21">
        <f>D12/D14</f>
        <v>2.0586721564590841E-3</v>
      </c>
      <c r="F12" s="22">
        <f t="shared" si="0"/>
        <v>3</v>
      </c>
      <c r="G12" s="21">
        <f t="shared" si="1"/>
        <v>0.12</v>
      </c>
      <c r="H12" s="35">
        <v>17</v>
      </c>
      <c r="I12" s="21">
        <f>H12/H14</f>
        <v>1.8878400888395336E-3</v>
      </c>
      <c r="J12" s="35">
        <v>23</v>
      </c>
      <c r="K12" s="21">
        <f>J12/J14</f>
        <v>2.71610769957487E-3</v>
      </c>
      <c r="L12" s="22">
        <f t="shared" si="2"/>
        <v>6</v>
      </c>
      <c r="M12" s="21">
        <f t="shared" si="3"/>
        <v>0.35294117647058826</v>
      </c>
      <c r="N12" s="35">
        <v>0</v>
      </c>
      <c r="O12" s="21">
        <f>N12/N14</f>
        <v>0</v>
      </c>
      <c r="P12" s="35">
        <v>1</v>
      </c>
      <c r="Q12" s="21">
        <f>P12/P14</f>
        <v>3.0102347983142685E-4</v>
      </c>
      <c r="R12" s="22">
        <f t="shared" si="4"/>
        <v>1</v>
      </c>
      <c r="S12" s="21" t="e">
        <f t="shared" si="5"/>
        <v>#DIV/0!</v>
      </c>
      <c r="T12" s="35">
        <v>68</v>
      </c>
      <c r="U12" s="21">
        <f>T12/T14</f>
        <v>5.2856587640886122E-3</v>
      </c>
      <c r="V12" s="35">
        <v>71</v>
      </c>
      <c r="W12" s="21">
        <f>V12/V14</f>
        <v>6.0047361299052776E-3</v>
      </c>
      <c r="X12" s="22">
        <f t="shared" si="6"/>
        <v>3</v>
      </c>
      <c r="Y12" s="21">
        <f t="shared" si="7"/>
        <v>4.4117647058823532E-2</v>
      </c>
      <c r="Z12" s="35">
        <v>11</v>
      </c>
      <c r="AA12" s="21">
        <f>Z12/Z14</f>
        <v>1.9709729439168606E-3</v>
      </c>
      <c r="AB12" s="35">
        <v>15</v>
      </c>
      <c r="AC12" s="21">
        <f>AB12/AB14</f>
        <v>2.8110944527736134E-3</v>
      </c>
      <c r="AD12" s="22">
        <f t="shared" si="8"/>
        <v>4</v>
      </c>
      <c r="AE12" s="21">
        <f t="shared" si="9"/>
        <v>0.36363636363636365</v>
      </c>
      <c r="AF12" s="22">
        <f t="shared" si="10"/>
        <v>121</v>
      </c>
      <c r="AG12" s="31">
        <v>3.8561151079136691E-3</v>
      </c>
      <c r="AH12" s="22">
        <f t="shared" si="10"/>
        <v>138</v>
      </c>
      <c r="AI12" s="31">
        <v>2.639049055264792E-3</v>
      </c>
      <c r="AJ12" s="22">
        <f t="shared" si="11"/>
        <v>17</v>
      </c>
      <c r="AK12" s="36">
        <f t="shared" si="12"/>
        <v>0.14049586776859505</v>
      </c>
    </row>
    <row r="13" spans="1:37" ht="30.75" customHeight="1" thickBot="1" x14ac:dyDescent="0.3">
      <c r="A13" s="14" t="s">
        <v>15</v>
      </c>
      <c r="B13" s="29"/>
      <c r="C13" s="32">
        <f>B13/B14</f>
        <v>0</v>
      </c>
      <c r="D13" s="29">
        <v>0</v>
      </c>
      <c r="E13" s="32">
        <f>D13/D14</f>
        <v>0</v>
      </c>
      <c r="F13" s="33">
        <f t="shared" si="0"/>
        <v>0</v>
      </c>
      <c r="G13" s="32" t="e">
        <f t="shared" si="1"/>
        <v>#DIV/0!</v>
      </c>
      <c r="H13" s="29"/>
      <c r="I13" s="32">
        <f>H13/H14</f>
        <v>0</v>
      </c>
      <c r="J13" s="29">
        <v>0</v>
      </c>
      <c r="K13" s="32">
        <f>J13/J14</f>
        <v>0</v>
      </c>
      <c r="L13" s="33">
        <f t="shared" si="2"/>
        <v>0</v>
      </c>
      <c r="M13" s="32" t="e">
        <f t="shared" si="3"/>
        <v>#DIV/0!</v>
      </c>
      <c r="N13" s="29"/>
      <c r="O13" s="32">
        <f>N13/N14</f>
        <v>0</v>
      </c>
      <c r="P13" s="29">
        <v>0</v>
      </c>
      <c r="Q13" s="32">
        <f>P13/P14</f>
        <v>0</v>
      </c>
      <c r="R13" s="33">
        <f t="shared" si="4"/>
        <v>0</v>
      </c>
      <c r="S13" s="32" t="e">
        <f t="shared" si="5"/>
        <v>#DIV/0!</v>
      </c>
      <c r="T13" s="29"/>
      <c r="U13" s="32">
        <f>T13/T14</f>
        <v>0</v>
      </c>
      <c r="V13" s="29">
        <v>0</v>
      </c>
      <c r="W13" s="32">
        <f>V13/V14</f>
        <v>0</v>
      </c>
      <c r="X13" s="33">
        <f t="shared" si="6"/>
        <v>0</v>
      </c>
      <c r="Y13" s="32" t="e">
        <f t="shared" si="7"/>
        <v>#DIV/0!</v>
      </c>
      <c r="Z13" s="29"/>
      <c r="AA13" s="32">
        <f>Z13/Z14</f>
        <v>0</v>
      </c>
      <c r="AB13" s="29">
        <v>0</v>
      </c>
      <c r="AC13" s="32">
        <f>AB13/AB14</f>
        <v>0</v>
      </c>
      <c r="AD13" s="33">
        <f t="shared" si="8"/>
        <v>0</v>
      </c>
      <c r="AE13" s="32" t="e">
        <f t="shared" si="9"/>
        <v>#DIV/0!</v>
      </c>
      <c r="AF13" s="33">
        <f t="shared" si="10"/>
        <v>0</v>
      </c>
      <c r="AG13" s="34">
        <v>0</v>
      </c>
      <c r="AH13" s="33">
        <f t="shared" si="10"/>
        <v>0</v>
      </c>
      <c r="AI13" s="34">
        <v>0</v>
      </c>
      <c r="AJ13" s="33">
        <f t="shared" si="11"/>
        <v>0</v>
      </c>
      <c r="AK13" s="38" t="e">
        <f t="shared" si="12"/>
        <v>#DIV/0!</v>
      </c>
    </row>
    <row r="14" spans="1:37" ht="15.75" thickBot="1" x14ac:dyDescent="0.3">
      <c r="A14" s="15" t="s">
        <v>5</v>
      </c>
      <c r="B14" s="24">
        <f>SUM(B5,B6,B7,B9,B10,B11,B12,B13)</f>
        <v>16024</v>
      </c>
      <c r="C14" s="25">
        <f>B14/B14</f>
        <v>1</v>
      </c>
      <c r="D14" s="24">
        <f>SUM(D5,D6,D7,D9,D10,D11,D12,D13)</f>
        <v>13601</v>
      </c>
      <c r="E14" s="25">
        <f>D14/D14</f>
        <v>1</v>
      </c>
      <c r="F14" s="26">
        <f t="shared" si="0"/>
        <v>-2423</v>
      </c>
      <c r="G14" s="27">
        <f t="shared" si="1"/>
        <v>-0.15121068397403895</v>
      </c>
      <c r="H14" s="24">
        <f>SUM(H5,H6,H7,H9,H10,H11,H12,H13)</f>
        <v>9005</v>
      </c>
      <c r="I14" s="25">
        <f>H14/H14</f>
        <v>1</v>
      </c>
      <c r="J14" s="24">
        <f>SUM(J5,J8,J9,J10,J11,J12,J13)</f>
        <v>8468</v>
      </c>
      <c r="K14" s="25">
        <f>J14/J14</f>
        <v>1</v>
      </c>
      <c r="L14" s="26">
        <f t="shared" si="2"/>
        <v>-537</v>
      </c>
      <c r="M14" s="27">
        <f t="shared" si="3"/>
        <v>-5.9633536923931148E-2</v>
      </c>
      <c r="N14" s="24">
        <f>SUM(N5,N8,N9,N10,N11,N12,N13)</f>
        <v>3283</v>
      </c>
      <c r="O14" s="25">
        <f>N14/N14</f>
        <v>1</v>
      </c>
      <c r="P14" s="24">
        <f>SUM(P5,P6,P7,P9,P10,P11,P12,P13)</f>
        <v>3322</v>
      </c>
      <c r="Q14" s="25">
        <f>P14/P14</f>
        <v>1</v>
      </c>
      <c r="R14" s="26">
        <f t="shared" si="4"/>
        <v>39</v>
      </c>
      <c r="S14" s="27">
        <f t="shared" si="5"/>
        <v>1.1879378617118489E-2</v>
      </c>
      <c r="T14" s="24">
        <f>SUM(T5,T8,T9,T10,T11,T12,T13)</f>
        <v>12865</v>
      </c>
      <c r="U14" s="25">
        <f>T14/T14</f>
        <v>1</v>
      </c>
      <c r="V14" s="24">
        <f>SUM(V13,V12,V11,V10,V9,V8,V5)</f>
        <v>11824</v>
      </c>
      <c r="W14" s="25">
        <f>V14/V14</f>
        <v>1</v>
      </c>
      <c r="X14" s="26">
        <f t="shared" si="6"/>
        <v>-1041</v>
      </c>
      <c r="Y14" s="27">
        <f t="shared" si="7"/>
        <v>-8.0917217256121263E-2</v>
      </c>
      <c r="Z14" s="24">
        <f>SUM(Z5,Z8,Z9,Z10,Z11,Z12,Z13)</f>
        <v>5581</v>
      </c>
      <c r="AA14" s="25">
        <f>Z14/Z14</f>
        <v>1</v>
      </c>
      <c r="AB14" s="24">
        <f>SUM(AB5,AB8,AB9,AB10,AB11,AB12,AB13)</f>
        <v>5336</v>
      </c>
      <c r="AC14" s="25">
        <f>AB14/AB14</f>
        <v>1</v>
      </c>
      <c r="AD14" s="26">
        <f t="shared" si="8"/>
        <v>-245</v>
      </c>
      <c r="AE14" s="27">
        <f t="shared" si="9"/>
        <v>-4.3898942841784624E-2</v>
      </c>
      <c r="AF14" s="26">
        <f>B14+H14+N14+T14+Z14</f>
        <v>46758</v>
      </c>
      <c r="AG14" s="28">
        <v>1</v>
      </c>
      <c r="AH14" s="24">
        <f>SUM(AB14,V14,P14,J14,D14)</f>
        <v>42551</v>
      </c>
      <c r="AI14" s="28">
        <v>1</v>
      </c>
      <c r="AJ14" s="26">
        <f t="shared" si="11"/>
        <v>-4207</v>
      </c>
      <c r="AK14" s="27">
        <f t="shared" si="12"/>
        <v>-8.9973908208221057E-2</v>
      </c>
    </row>
    <row r="15" spans="1:37" ht="21.75" customHeight="1" x14ac:dyDescent="0.25">
      <c r="A15" s="44" t="s">
        <v>18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 x14ac:dyDescent="0.25">
      <c r="A16" s="11" t="s">
        <v>19</v>
      </c>
      <c r="C16" s="3"/>
      <c r="D16" s="3"/>
      <c r="E16" s="3"/>
      <c r="F16" s="3"/>
      <c r="G16" s="3"/>
      <c r="H16"/>
      <c r="I16" s="3"/>
      <c r="J16" s="12"/>
      <c r="K16" s="3"/>
      <c r="L16" s="3"/>
      <c r="M16" s="3"/>
      <c r="N16" s="3"/>
      <c r="O16" s="3"/>
      <c r="P16" s="1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5">
      <c r="A17" s="3"/>
      <c r="C17" s="3"/>
      <c r="D17" s="3"/>
      <c r="E17" s="3"/>
      <c r="F17" s="3"/>
      <c r="H17"/>
      <c r="I17" s="3"/>
      <c r="J17" s="23" t="s">
        <v>14</v>
      </c>
      <c r="K17" s="3"/>
      <c r="M17" s="3"/>
      <c r="N17" s="3"/>
      <c r="O17" s="3"/>
      <c r="P17" s="1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5">
      <c r="H18"/>
      <c r="N18"/>
      <c r="T18"/>
      <c r="Z18"/>
    </row>
    <row r="19" spans="1:27" x14ac:dyDescent="0.25">
      <c r="B19"/>
      <c r="H19"/>
      <c r="I19" s="12"/>
      <c r="N19"/>
      <c r="T19"/>
      <c r="Z19"/>
    </row>
    <row r="20" spans="1:27" x14ac:dyDescent="0.25">
      <c r="B20"/>
      <c r="H20"/>
      <c r="I20" s="12"/>
      <c r="N20"/>
      <c r="T20"/>
      <c r="Z20"/>
    </row>
    <row r="21" spans="1:27" x14ac:dyDescent="0.25">
      <c r="A21" t="s">
        <v>22</v>
      </c>
    </row>
  </sheetData>
  <mergeCells count="25">
    <mergeCell ref="N3:S3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B3:G3"/>
    <mergeCell ref="H3:M3"/>
    <mergeCell ref="H4:I4"/>
    <mergeCell ref="B4:C4"/>
    <mergeCell ref="F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2015-05-25T08:38:22Z</cp:lastPrinted>
  <dcterms:created xsi:type="dcterms:W3CDTF">2011-02-02T11:32:10Z</dcterms:created>
  <dcterms:modified xsi:type="dcterms:W3CDTF">2015-05-25T11:11:44Z</dcterms:modified>
</cp:coreProperties>
</file>